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<sst xmlns="http://schemas.openxmlformats.org/spreadsheetml/2006/main" count="516" uniqueCount="499">
  <si>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</si>
  <si>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</si>
  <si>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</si>
  <si>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</si>
  <si>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</si>
  <si>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</si>
  <si>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</si>
  <si>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</si>
  <si>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</si>
  <si>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</si>
  <si>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</si>
  <si>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</si>
  <si>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</si>
  <si>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</si>
  <si>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</si>
  <si>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</si>
  <si>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</si>
  <si>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</si>
  <si>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</si>
  <si>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</si>
  <si>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</si>
  <si>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</si>
  <si>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</si>
  <si>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</si>
  <si>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</si>
  <si>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</si>
  <si>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</si>
  <si>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</si>
  <si>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</si>
  <si>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</si>
  <si>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</si>
  <si>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</si>
  <si>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</si>
  <si>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</si>
  <si>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</si>
  <si>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</si>
  <si>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</si>
  <si>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</si>
  <si>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</si>
  <si>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</si>
  <si>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</si>
  <si>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</si>
  <si>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</si>
  <si>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</si>
  <si>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</si>
  <si>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</si>
  <si>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</si>
  <si>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</si>
  <si>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</si>
  <si>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</si>
  <si>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</si>
  <si>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</si>
  <si>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</si>
  <si>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</si>
  <si>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</si>
  <si>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</si>
  <si>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</si>
  <si>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</si>
  <si>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</si>
  <si>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</si>
  <si>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</si>
  <si>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</si>
  <si>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</si>
  <si>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</si>
  <si>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</si>
  <si>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</si>
  <si>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</si>
  <si>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</si>
  <si>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</si>
  <si>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</si>
  <si>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</si>
  <si>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</si>
  <si>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</si>
  <si>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</si>
  <si>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</si>
  <si>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</si>
  <si>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</si>
  <si>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</si>
  <si>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</si>
  <si>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</si>
  <si>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</si>
  <si>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</si>
  <si>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</si>
  <si>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</si>
  <si>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</si>
  <si>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</si>
  <si>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</si>
  <si>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</si>
  <si>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</si>
  <si>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</si>
  <si>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</si>
  <si>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</si>
  <si>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</si>
  <si>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</si>
  <si>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</si>
  <si>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</si>
  <si>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</si>
  <si>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</si>
  <si>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</si>
  <si>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</si>
  <si>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</si>
  <si>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</si>
  <si>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</si>
  <si>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</si>
  <si>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</si>
  <si>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</si>
  <si>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</si>
  <si>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</si>
  <si>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</si>
  <si>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</si>
  <si>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</si>
  <si>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</si>
  <si>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</si>
  <si>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</si>
  <si>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</si>
  <si>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</si>
  <si>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</si>
  <si>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</si>
  <si>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</si>
  <si>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</si>
  <si>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</si>
  <si>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</si>
  <si>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</si>
  <si>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</si>
  <si>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</si>
  <si>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</si>
  <si>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</si>
  <si>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</si>
  <si>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</si>
  <si>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</si>
  <si>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</si>
  <si>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</si>
  <si>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</si>
  <si>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</si>
  <si>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</si>
  <si>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</si>
  <si>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</si>
  <si>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</si>
  <si>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</si>
  <si>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</si>
  <si>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</si>
  <si>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</si>
  <si>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</si>
  <si>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</si>
  <si>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</si>
  <si>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</si>
  <si>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</si>
  <si>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</si>
  <si>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</si>
  <si>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</si>
  <si>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</si>
  <si>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</si>
  <si>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</si>
  <si>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</si>
  <si>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</si>
  <si>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</si>
  <si>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</si>
  <si>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</si>
  <si>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</si>
  <si>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</si>
  <si>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</si>
  <si>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</si>
  <si>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</si>
  <si>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</si>
  <si>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</si>
  <si>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</si>
  <si>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</si>
  <si>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</si>
  <si>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</si>
  <si>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</si>
  <si>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</si>
  <si>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</si>
  <si>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</si>
  <si>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</si>
  <si>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</si>
  <si>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</si>
  <si>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</si>
  <si>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</si>
  <si>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</si>
  <si>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</si>
  <si>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</si>
  <si>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</si>
  <si>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</si>
  <si>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</si>
  <si>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</si>
  <si>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</si>
  <si>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</si>
  <si>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</si>
  <si>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</si>
  <si>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</si>
  <si>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</si>
  <si>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</si>
  <si>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</si>
  <si>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</si>
  <si>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</si>
  <si>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</si>
  <si>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</si>
  <si>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</si>
  <si>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</si>
  <si>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</si>
  <si>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</si>
  <si>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</si>
  <si>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</si>
  <si>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</si>
  <si>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</si>
  <si>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</si>
  <si>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</si>
  <si>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</si>
  <si>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</si>
  <si>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</si>
  <si>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</si>
  <si>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</si>
  <si>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</si>
  <si>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</si>
  <si>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</si>
  <si>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</si>
  <si>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</si>
  <si>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</si>
  <si>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</si>
  <si>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</si>
  <si>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</si>
  <si>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</si>
  <si>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</si>
  <si>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</si>
  <si>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</si>
  <si>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</si>
  <si>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</si>
  <si>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</si>
  <si>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</si>
  <si>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</si>
  <si>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</si>
  <si>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</si>
  <si>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</si>
  <si>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</si>
  <si>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</si>
  <si>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</si>
  <si>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</si>
  <si>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</si>
  <si>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</si>
  <si>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</si>
  <si>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</si>
  <si>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</si>
  <si>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</si>
  <si>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</si>
  <si>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</si>
  <si>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</si>
  <si>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</si>
  <si>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</si>
  <si>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</si>
  <si>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</si>
  <si>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</si>
  <si>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</si>
  <si>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</si>
  <si>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</si>
  <si>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</si>
  <si>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</si>
  <si>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</si>
  <si>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</si>
  <si>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</si>
  <si>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</si>
  <si>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</si>
  <si>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</si>
  <si>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</si>
  <si>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</si>
  <si>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</si>
  <si>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</si>
  <si>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</si>
  <si>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</si>
  <si>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</si>
  <si>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</si>
  <si>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</si>
  <si>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</si>
  <si>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</si>
  <si>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</si>
  <si>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</si>
  <si>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</si>
  <si>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</si>
  <si>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</si>
  <si>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</si>
  <si>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</si>
  <si>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</si>
  <si>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</si>
  <si>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</si>
  <si>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</si>
  <si>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</si>
  <si>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</si>
  <si>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</si>
  <si>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</si>
  <si>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</si>
  <si>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</si>
  <si>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</si>
  <si>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</si>
  <si>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</si>
  <si>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</si>
  <si>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</si>
  <si>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</si>
  <si>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</si>
  <si>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</si>
  <si>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</si>
  <si>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</si>
  <si>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</si>
  <si>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</si>
  <si>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</si>
  <si>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</si>
  <si>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</si>
  <si>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</si>
  <si>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</si>
  <si>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</si>
  <si>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</si>
  <si>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</si>
  <si>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</si>
  <si>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</si>
  <si>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</si>
  <si>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</si>
  <si>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</si>
  <si>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</si>
  <si>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</si>
  <si>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</si>
  <si>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</si>
  <si>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</si>
  <si>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</si>
  <si>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</si>
  <si>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</si>
  <si>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</si>
  <si>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</si>
  <si>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</si>
  <si>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</si>
  <si>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</si>
  <si>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</si>
  <si>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</si>
  <si>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</si>
  <si>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</si>
  <si>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</si>
  <si>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</si>
  <si>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</si>
  <si>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</si>
  <si>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</si>
  <si>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</si>
  <si>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</si>
  <si>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</si>
  <si>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</si>
  <si>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</si>
  <si>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</si>
  <si>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</si>
  <si>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</si>
  <si>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</si>
  <si>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</si>
  <si>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</si>
  <si>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</si>
  <si>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</si>
  <si>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</si>
  <si>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</si>
  <si>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</si>
  <si>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</si>
  <si>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</si>
  <si>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</si>
  <si>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</si>
  <si>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</si>
  <si>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</si>
  <si>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</si>
  <si>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</si>
  <si>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</si>
  <si>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</si>
  <si>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</si>
  <si>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</si>
  <si>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</si>
  <si>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</si>
  <si>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</si>
  <si>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</si>
  <si>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</si>
  <si>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</si>
  <si>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</si>
  <si>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</si>
  <si>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</si>
  <si>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</si>
  <si>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</si>
  <si>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</si>
  <si>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</si>
  <si>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</si>
  <si>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</si>
  <si>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</si>
  <si>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</si>
  <si>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</si>
  <si>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</si>
  <si>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</si>
  <si>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</si>
  <si>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</si>
  <si>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</si>
  <si>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</si>
  <si>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</si>
  <si>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</si>
  <si>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</si>
  <si>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</si>
  <si>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</si>
  <si>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</si>
  <si>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</si>
  <si>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</si>
  <si>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</si>
  <si>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</si>
  <si>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</si>
  <si>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</si>
  <si>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</si>
  <si>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</si>
  <si>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</si>
  <si>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</si>
  <si>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</si>
  <si>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</si>
  <si>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</si>
  <si>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</si>
  <si>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</si>
  <si>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</si>
  <si>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</si>
  <si>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</si>
  <si>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</si>
  <si>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</si>
  <si>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</si>
  <si>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</si>
  <si>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</si>
  <si>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</si>
  <si>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</si>
  <si>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</si>
  <si>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</si>
  <si>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</si>
  <si>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</si>
  <si>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</si>
  <si>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</si>
  <si>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</si>
  <si>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</si>
  <si>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</si>
  <si>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</si>
  <si>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</si>
  <si>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</si>
  <si>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</si>
  <si>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</si>
  <si>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</si>
  <si>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</si>
  <si>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</si>
  <si>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</si>
  <si>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</si>
  <si>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</si>
  <si>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</si>
  <si>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</si>
  <si>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</si>
  <si>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</si>
  <si>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</si>
  <si>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</si>
  <si>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</si>
  <si>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</si>
  <si>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</si>
  <si>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</si>
  <si>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</si>
  <si>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</si>
  <si>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</si>
  <si>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</si>
  <si>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</si>
  <si>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</si>
  <si>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</si>
  <si>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</si>
  <si>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</si>
  <si>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</si>
  <si>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</si>
  <si>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</si>
  <si>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</si>
  <si>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</si>
  <si>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</si>
  <si>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</si>
  <si>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</si>
  <si>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</si>
  <si>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</si>
  <si>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</si>
  <si>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</si>
  <si>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</si>
  <si>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</si>
  <si>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</si>
  <si>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</si>
  <si>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</si>
  <si>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</si>
  <si>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</si>
  <si>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</si>
  <si>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</si>
  <si>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</si>
  <si>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</si>
  <si>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</si>
  <si>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</si>
  <si>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</si>
  <si>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</si>
  <si>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</si>
  <si>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</si>
  <si>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</si>
  <si>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</si>
  <si>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</si>
  <si>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</si>
  <si>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</si>
  <si>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</si>
  <si>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BALANCE SHEET (as of 30/06/2018)</t>
  </si>
  <si>
    <t>INCOME STATEMENT (as of 30/06/2018)</t>
  </si>
  <si>
    <t>Company:  Masan Resources Corporation (MSR)</t>
  </si>
  <si>
    <t>Company:   Masan Resources Corporation (MSR)</t>
  </si>
  <si>
    <t xml:space="preserve">REVIEWED FINANCIAL STATEMENT- 2018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</si>
</sst>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zoomScale="120" zoomScaleNormal="120" zoomScalePageLayoutView="0" workbookViewId="0" topLeftCell="A1">
      <selection activeCell="G124" sqref="G124"/>
    </sheetView>
  </sheetViews>
  <sheetFormatPr defaultColWidth="9.140625" defaultRowHeight="12"/>
  <cols>
    <col min="1" max="1" width="42.8515625" style="0" customWidth="1"/>
    <col min="2" max="2" width="48.421875" style="0" hidden="1" customWidth="1"/>
    <col min="3" max="3" width="10.421875" style="0" hidden="1" customWidth="1"/>
    <col min="4" max="4" width="16.00390625" style="0" hidden="1" customWidth="1"/>
    <col min="5" max="5" width="27.57421875" style="0" customWidth="1"/>
    <col min="6" max="6" width="20.00390625" style="0" customWidth="1"/>
    <col min="7" max="7" width="27.28125" style="0" customWidth="1"/>
  </cols>
  <sheetData>
    <row r="1" spans="1:5" ht="54" customHeight="1">
      <c r="A1" s="34" t="s">
        <v>496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>
      <c r="A3" s="36" t="s">
        <v>498</v>
      </c>
      <c r="B3" s="36"/>
      <c r="C3" s="36"/>
      <c r="D3" s="36"/>
      <c r="E3" s="36"/>
    </row>
    <row r="4" spans="1:5" ht="15.75">
      <c r="A4" s="37" t="s">
        <v>494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4038680298</v>
      </c>
      <c r="F10" s="24">
        <v>3456003440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1019776223</v>
      </c>
      <c r="F11" s="20">
        <f>F12+F13</f>
        <v>780414201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157189427</v>
      </c>
      <c r="F12" s="21">
        <v>82470201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862586796</v>
      </c>
      <c r="F13" s="21">
        <v>697944000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829360027</v>
      </c>
      <c r="F18" s="20">
        <f>F19+F22+F23+F24+F25+F26+F27+F28</f>
        <v>860460818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328798253</v>
      </c>
      <c r="F19" s="21">
        <v>368595772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84038112</v>
      </c>
      <c r="F22" s="21">
        <v>78568122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416523662</v>
      </c>
      <c r="F26" s="21">
        <v>420152488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>
        <v>-6855564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1643357163</v>
      </c>
      <c r="F29" s="20">
        <f>F30+F31</f>
        <v>1409062696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1643357163</v>
      </c>
      <c r="F30" s="21">
        <v>1409062696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546186885</v>
      </c>
      <c r="F32" s="20">
        <f>F33+F36+F37+F38+F39</f>
        <v>373565452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93715123</v>
      </c>
      <c r="F33" s="21">
        <v>47822640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452471762</v>
      </c>
      <c r="F36" s="21">
        <v>325742812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23618152431</v>
      </c>
      <c r="F43" s="20">
        <f>F44+F54+F64+F67+F70+F76</f>
        <v>23688207422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E45+E46+E47+E48+E49+E50+E53+E52</f>
        <v>1335323130</v>
      </c>
      <c r="F44" s="20">
        <f>F45+F46+F47+F48+F49+F50+F53+F52</f>
        <v>1346793937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1335323130</v>
      </c>
      <c r="F52" s="21">
        <v>1346793937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18517064903</v>
      </c>
      <c r="F54" s="20">
        <f>F55+F58+F61</f>
        <v>18898064279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17996520049</v>
      </c>
      <c r="F55" s="20">
        <f>F56+F57</f>
        <v>18351724804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22044196621</v>
      </c>
      <c r="F56" s="21">
        <v>21810465885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-4047676572</v>
      </c>
      <c r="F57" s="21">
        <v>-3458741081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4486667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>
        <v>67300000</v>
      </c>
      <c r="F59" s="21">
        <v>67300000</v>
      </c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>
        <v>-67300000</v>
      </c>
      <c r="F60" s="21">
        <v>-62813333</v>
      </c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520544854</v>
      </c>
      <c r="F61" s="20">
        <f>F62+F63</f>
        <v>541852808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688278032</v>
      </c>
      <c r="F62" s="21">
        <v>688278032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-167733178</v>
      </c>
      <c r="F63" s="21">
        <v>-146425224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1247875780</v>
      </c>
      <c r="F67" s="20">
        <f>F68+F69</f>
        <v>987802403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1247875780</v>
      </c>
      <c r="F69" s="21">
        <v>987802403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5900000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5900000</v>
      </c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2511988618</v>
      </c>
      <c r="F76" s="20">
        <f>F77+F78+F79+F80</f>
        <v>2455546803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2501958973</v>
      </c>
      <c r="F77" s="21">
        <v>2440860012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10029645</v>
      </c>
      <c r="F78" s="21">
        <v>14686791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27656832729</v>
      </c>
      <c r="F81" s="20">
        <f>F10+F43</f>
        <v>27144210862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15220925257</v>
      </c>
      <c r="F83" s="20">
        <f>F84+F106</f>
        <v>15132604815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4010220817</v>
      </c>
      <c r="F84" s="20">
        <f>F85+F88+F89+F90+F91+F92+F93+F94+F95+F97+F98+F99+F100+F101+F102</f>
        <v>4871844056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495758440</v>
      </c>
      <c r="F85" s="21">
        <v>434067033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121892803</v>
      </c>
      <c r="F88" s="21">
        <v>166299167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81556179</v>
      </c>
      <c r="F89" s="21">
        <v>74558198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246222</v>
      </c>
      <c r="F90" s="21"/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727376302</v>
      </c>
      <c r="F91" s="21">
        <v>788206464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9605832</v>
      </c>
      <c r="F95" s="21">
        <v>3919178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2573785039</v>
      </c>
      <c r="F97" s="21">
        <v>3404794016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11210704440</v>
      </c>
      <c r="F106" s="20">
        <f>SUM(F107:F119)</f>
        <v>10260760759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1124123839</v>
      </c>
      <c r="F113" s="21">
        <v>1124123839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>
        <v>8985823045</v>
      </c>
      <c r="F115" s="21">
        <v>7967927242</v>
      </c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628600600</v>
      </c>
      <c r="F117" s="21">
        <v>643914399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472156956</v>
      </c>
      <c r="F118" s="21">
        <v>524795279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12435907472</v>
      </c>
      <c r="F120" s="20">
        <f>F121+F139</f>
        <v>12011606047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12435907472</v>
      </c>
      <c r="F121" s="20">
        <f>F122+F125+F126+F127+F128+F129+F130+F131+F132+F133+F134+F137+F138</f>
        <v>12011606047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7194473280</v>
      </c>
      <c r="F122" s="20">
        <f>F123+F124</f>
        <v>7194473280</v>
      </c>
    </row>
    <row r="123" spans="1:7" ht="12">
      <c r="A123" s="3" t="s">
        <v>223</v>
      </c>
      <c r="B123" s="17" t="s">
        <v>382</v>
      </c>
      <c r="C123" s="4" t="s">
        <v>224</v>
      </c>
      <c r="D123" s="4"/>
      <c r="E123" s="21">
        <v>7194473280</v>
      </c>
      <c r="F123" s="21">
        <v>7035448980</v>
      </c>
      <c r="G123" s="32"/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>
        <v>159024300</v>
      </c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1944327324</v>
      </c>
      <c r="F125" s="21">
        <v>1944327324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7" ht="12">
      <c r="A127" s="10" t="s">
        <v>231</v>
      </c>
      <c r="B127" s="7" t="s">
        <v>384</v>
      </c>
      <c r="C127" s="4" t="s">
        <v>232</v>
      </c>
      <c r="D127" s="4"/>
      <c r="E127" s="21">
        <v>-295683347</v>
      </c>
      <c r="F127" s="21">
        <v>-295683347</v>
      </c>
      <c r="G127" s="32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3057892052</v>
      </c>
      <c r="F134" s="20">
        <f>F135+F136</f>
        <v>2757718772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2757718772</v>
      </c>
      <c r="F135" s="21">
        <v>2551804716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300173280</v>
      </c>
      <c r="F136" s="21">
        <v>205914056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534898163</v>
      </c>
      <c r="F138" s="21">
        <v>410770018</v>
      </c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27656832729</v>
      </c>
      <c r="F147" s="20">
        <f>F83+F120</f>
        <v>27144210862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B1">
      <selection activeCell="D2" sqref="D1:D16384"/>
    </sheetView>
  </sheetViews>
  <sheetFormatPr defaultColWidth="24.57421875" defaultRowHeight="12"/>
  <cols>
    <col min="1" max="1" width="24.57421875" style="0" hidden="1" customWidth="1"/>
    <col min="2" max="2" width="56.8515625" style="0" customWidth="1"/>
    <col min="3" max="3" width="24.57421875" style="0" hidden="1" customWidth="1"/>
    <col min="4" max="4" width="5.57421875" style="0" hidden="1" customWidth="1"/>
    <col min="5" max="5" width="34.7109375" style="27" customWidth="1"/>
    <col min="6" max="6" width="37.8515625" style="27" customWidth="1"/>
  </cols>
  <sheetData>
    <row r="1" spans="1:6" ht="65.25" customHeight="1">
      <c r="A1" s="34" t="s">
        <v>497</v>
      </c>
      <c r="B1" s="34"/>
      <c r="C1" s="34"/>
      <c r="D1" s="34"/>
      <c r="E1" s="34"/>
      <c r="F1"/>
    </row>
    <row r="2" spans="1:6" ht="15.75">
      <c r="A2" s="30"/>
      <c r="B2" s="30"/>
      <c r="C2" s="31"/>
      <c r="D2" s="31"/>
      <c r="E2"/>
      <c r="F2"/>
    </row>
    <row r="3" spans="1:6" ht="15.75" customHeight="1">
      <c r="A3" s="36" t="s">
        <v>498</v>
      </c>
      <c r="B3" s="36"/>
      <c r="C3" s="36"/>
      <c r="D3" s="36"/>
      <c r="E3"/>
      <c r="F3"/>
    </row>
    <row r="4" spans="1:6" ht="15.75">
      <c r="A4" s="37" t="s">
        <v>495</v>
      </c>
      <c r="B4" s="37"/>
      <c r="C4" s="37"/>
      <c r="D4" s="37"/>
      <c r="E4"/>
      <c r="F4"/>
    </row>
    <row r="5" spans="2:6" ht="19.5" customHeight="1">
      <c r="B5" s="33" t="s">
        <v>421</v>
      </c>
      <c r="C5" s="38"/>
      <c r="D5" s="38"/>
      <c r="E5" s="38"/>
      <c r="F5" s="38"/>
    </row>
    <row r="8" spans="2:6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</row>
    <row r="9" spans="1:6" ht="12">
      <c r="A9" t="s">
        <v>427</v>
      </c>
      <c r="B9" s="3" t="s">
        <v>428</v>
      </c>
      <c r="C9" s="4" t="s">
        <v>259</v>
      </c>
      <c r="D9" s="4"/>
      <c r="E9" s="21">
        <v>3238658813</v>
      </c>
      <c r="F9" s="21">
        <v>2558562366</v>
      </c>
    </row>
    <row r="10" spans="1:6" ht="12">
      <c r="A10" t="s">
        <v>429</v>
      </c>
      <c r="B10" s="3" t="s">
        <v>430</v>
      </c>
      <c r="C10" s="4" t="s">
        <v>261</v>
      </c>
      <c r="D10" s="4"/>
      <c r="E10" s="21"/>
      <c r="F10" s="21"/>
    </row>
    <row r="11" spans="1:6" ht="12">
      <c r="A11" t="s">
        <v>431</v>
      </c>
      <c r="B11" s="2" t="s">
        <v>432</v>
      </c>
      <c r="C11" s="4" t="s">
        <v>433</v>
      </c>
      <c r="D11" s="4"/>
      <c r="E11" s="20">
        <f>E9-E10</f>
        <v>3238658813</v>
      </c>
      <c r="F11" s="20">
        <f>F9-F10</f>
        <v>2558562366</v>
      </c>
    </row>
    <row r="12" spans="1:6" ht="12">
      <c r="A12" t="s">
        <v>434</v>
      </c>
      <c r="B12" s="3" t="s">
        <v>435</v>
      </c>
      <c r="C12" s="4" t="s">
        <v>436</v>
      </c>
      <c r="D12" s="4"/>
      <c r="E12" s="21">
        <v>2102735229</v>
      </c>
      <c r="F12" s="21">
        <v>1804626539</v>
      </c>
    </row>
    <row r="13" spans="1:6" ht="12">
      <c r="A13" t="s">
        <v>437</v>
      </c>
      <c r="B13" s="2" t="s">
        <v>438</v>
      </c>
      <c r="C13" s="4" t="s">
        <v>439</v>
      </c>
      <c r="D13" s="4"/>
      <c r="E13" s="20">
        <f>E11-E12</f>
        <v>1135923584</v>
      </c>
      <c r="F13" s="20">
        <f>F11-F12</f>
        <v>753935827</v>
      </c>
    </row>
    <row r="14" spans="1:6" ht="12">
      <c r="A14" t="s">
        <v>440</v>
      </c>
      <c r="B14" s="3" t="s">
        <v>441</v>
      </c>
      <c r="C14" s="4" t="s">
        <v>442</v>
      </c>
      <c r="D14" s="4"/>
      <c r="E14" s="21">
        <v>35141887</v>
      </c>
      <c r="F14" s="21">
        <v>24519303</v>
      </c>
    </row>
    <row r="15" spans="1:6" ht="12">
      <c r="A15" t="s">
        <v>443</v>
      </c>
      <c r="B15" s="3" t="s">
        <v>444</v>
      </c>
      <c r="C15" s="4" t="s">
        <v>445</v>
      </c>
      <c r="D15" s="4"/>
      <c r="E15" s="21">
        <v>578307288</v>
      </c>
      <c r="F15" s="21">
        <v>546797473</v>
      </c>
    </row>
    <row r="16" spans="1:6" ht="12">
      <c r="A16" t="s">
        <v>446</v>
      </c>
      <c r="B16" s="3" t="s">
        <v>447</v>
      </c>
      <c r="C16" s="4" t="s">
        <v>448</v>
      </c>
      <c r="D16" s="4"/>
      <c r="E16" s="21"/>
      <c r="F16" s="21"/>
    </row>
    <row r="17" spans="1:6" ht="12">
      <c r="A17" t="s">
        <v>449</v>
      </c>
      <c r="B17" s="3" t="s">
        <v>450</v>
      </c>
      <c r="C17" s="4" t="s">
        <v>451</v>
      </c>
      <c r="D17" s="4"/>
      <c r="E17" s="21"/>
      <c r="F17" s="21"/>
    </row>
    <row r="18" spans="1:6" ht="12">
      <c r="A18" t="s">
        <v>452</v>
      </c>
      <c r="B18" s="3" t="s">
        <v>453</v>
      </c>
      <c r="C18" s="4" t="s">
        <v>454</v>
      </c>
      <c r="D18" s="4"/>
      <c r="E18" s="21">
        <v>59023157</v>
      </c>
      <c r="F18" s="21">
        <v>71033589</v>
      </c>
    </row>
    <row r="19" spans="1:6" ht="12">
      <c r="A19" t="s">
        <v>455</v>
      </c>
      <c r="B19" s="3" t="s">
        <v>456</v>
      </c>
      <c r="C19" s="4" t="s">
        <v>457</v>
      </c>
      <c r="D19" s="4"/>
      <c r="E19" s="21">
        <v>86490633</v>
      </c>
      <c r="F19" s="21">
        <v>58134158</v>
      </c>
    </row>
    <row r="20" spans="1:6" ht="12">
      <c r="A20" t="s">
        <v>458</v>
      </c>
      <c r="B20" s="2" t="s">
        <v>459</v>
      </c>
      <c r="C20" s="4" t="s">
        <v>460</v>
      </c>
      <c r="D20" s="4"/>
      <c r="E20" s="20">
        <f>E13+E14-E15+E17-E18-E19</f>
        <v>447244393</v>
      </c>
      <c r="F20" s="20">
        <f>F13+F14-F15+F17-F18-F19</f>
        <v>102489910</v>
      </c>
    </row>
    <row r="21" spans="1:6" ht="12">
      <c r="A21" t="s">
        <v>461</v>
      </c>
      <c r="B21" s="3" t="s">
        <v>462</v>
      </c>
      <c r="C21" s="4" t="s">
        <v>463</v>
      </c>
      <c r="D21" s="4"/>
      <c r="E21" s="21">
        <v>1629535</v>
      </c>
      <c r="F21" s="21">
        <v>2071324</v>
      </c>
    </row>
    <row r="22" spans="1:6" ht="12">
      <c r="A22" t="s">
        <v>464</v>
      </c>
      <c r="B22" s="3" t="s">
        <v>465</v>
      </c>
      <c r="C22" s="4" t="s">
        <v>466</v>
      </c>
      <c r="D22" s="4"/>
      <c r="E22" s="21">
        <v>11508324</v>
      </c>
      <c r="F22" s="21">
        <v>12372386</v>
      </c>
    </row>
    <row r="23" spans="1:6" ht="12">
      <c r="A23" t="s">
        <v>467</v>
      </c>
      <c r="B23" s="2" t="s">
        <v>468</v>
      </c>
      <c r="C23" s="4" t="s">
        <v>469</v>
      </c>
      <c r="D23" s="4"/>
      <c r="E23" s="20">
        <f>E21-E22</f>
        <v>-9878789</v>
      </c>
      <c r="F23" s="20">
        <f>F21-F22</f>
        <v>-10301062</v>
      </c>
    </row>
    <row r="24" spans="1:6" ht="12">
      <c r="A24" t="s">
        <v>470</v>
      </c>
      <c r="B24" s="2" t="s">
        <v>471</v>
      </c>
      <c r="C24" s="4" t="s">
        <v>472</v>
      </c>
      <c r="D24" s="4"/>
      <c r="E24" s="20">
        <f>E20+E23</f>
        <v>437365604</v>
      </c>
      <c r="F24" s="20">
        <f>F20+F23</f>
        <v>92188848</v>
      </c>
    </row>
    <row r="25" spans="1:6" ht="12">
      <c r="A25" t="s">
        <v>473</v>
      </c>
      <c r="B25" s="3" t="s">
        <v>474</v>
      </c>
      <c r="C25" s="4" t="s">
        <v>475</v>
      </c>
      <c r="D25" s="4"/>
      <c r="E25" s="21">
        <v>23720831</v>
      </c>
      <c r="F25" s="21">
        <v>21502498</v>
      </c>
    </row>
    <row r="26" spans="1:6" ht="12">
      <c r="A26" t="s">
        <v>476</v>
      </c>
      <c r="B26" s="3" t="s">
        <v>477</v>
      </c>
      <c r="C26" s="4" t="s">
        <v>478</v>
      </c>
      <c r="D26" s="4"/>
      <c r="E26" s="21">
        <v>-10656652</v>
      </c>
      <c r="F26" s="21">
        <v>-14999636</v>
      </c>
    </row>
    <row r="27" spans="1:6" ht="12">
      <c r="A27" t="s">
        <v>479</v>
      </c>
      <c r="B27" s="2" t="s">
        <v>480</v>
      </c>
      <c r="C27" s="4" t="s">
        <v>481</v>
      </c>
      <c r="D27" s="4"/>
      <c r="E27" s="20">
        <f>E24-E25-E26</f>
        <v>424301425</v>
      </c>
      <c r="F27" s="20">
        <f>F24-F25-F26</f>
        <v>85685986</v>
      </c>
    </row>
    <row r="28" spans="1:6" ht="12">
      <c r="A28" t="s">
        <v>482</v>
      </c>
      <c r="B28" s="3" t="s">
        <v>483</v>
      </c>
      <c r="C28" s="4" t="s">
        <v>484</v>
      </c>
      <c r="D28" s="4"/>
      <c r="E28" s="21">
        <v>300173280</v>
      </c>
      <c r="F28" s="21">
        <v>62875127</v>
      </c>
    </row>
    <row r="29" spans="1:6" ht="12">
      <c r="A29" t="s">
        <v>485</v>
      </c>
      <c r="B29" s="3" t="s">
        <v>486</v>
      </c>
      <c r="C29" s="4" t="s">
        <v>487</v>
      </c>
      <c r="D29" s="4"/>
      <c r="E29" s="21">
        <v>124128145</v>
      </c>
      <c r="F29" s="21">
        <v>22810859</v>
      </c>
    </row>
    <row r="30" spans="1:6" ht="12">
      <c r="A30" t="s">
        <v>488</v>
      </c>
      <c r="B30" s="3" t="s">
        <v>489</v>
      </c>
      <c r="C30" s="4" t="s">
        <v>490</v>
      </c>
      <c r="D30" s="4"/>
      <c r="E30" s="21">
        <v>417</v>
      </c>
      <c r="F30" s="21">
        <v>87</v>
      </c>
    </row>
    <row r="31" spans="1:6" ht="12">
      <c r="A31" t="s">
        <v>491</v>
      </c>
      <c r="B31" s="3" t="s">
        <v>492</v>
      </c>
      <c r="C31" s="4" t="s">
        <v>493</v>
      </c>
      <c r="D31" s="4"/>
      <c r="E31" s="21"/>
      <c r="F31" s="21"/>
    </row>
  </sheetData>
  <sheetProtection/>
  <mergeCells count="4">
    <mergeCell ref="B5:F5"/>
    <mergeCell ref="A3:D3"/>
    <mergeCell ref="A4:D4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2018-08-20T07:14:39Z</dcterms:modified>
  <cp:category/>
  <cp:version/>
  <cp:contentType/>
  <cp:contentStatus/>
</cp:coreProperties>
</file>